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20" windowWidth="11250" windowHeight="6570" activeTab="0"/>
  </bookViews>
  <sheets>
    <sheet name="Regnskap 2003" sheetId="1" r:id="rId1"/>
  </sheets>
  <definedNames/>
  <calcPr fullCalcOnLoad="1"/>
</workbook>
</file>

<file path=xl/sharedStrings.xml><?xml version="1.0" encoding="utf-8"?>
<sst xmlns="http://schemas.openxmlformats.org/spreadsheetml/2006/main" count="111" uniqueCount="87">
  <si>
    <t>Info</t>
  </si>
  <si>
    <t>Inn</t>
  </si>
  <si>
    <t>Dato</t>
  </si>
  <si>
    <t>Ut</t>
  </si>
  <si>
    <t>Overført fra 2002, kassebeholdning</t>
  </si>
  <si>
    <t>Klubbkvelder</t>
  </si>
  <si>
    <t>Premiekjøp</t>
  </si>
  <si>
    <t>Mesterturneringer</t>
  </si>
  <si>
    <t>Kasse</t>
  </si>
  <si>
    <t>I kassen</t>
  </si>
  <si>
    <t>klubbkveld 1</t>
  </si>
  <si>
    <t>Diverse</t>
  </si>
  <si>
    <t>tilbakebetalt tilgodehavende NBgF</t>
  </si>
  <si>
    <t>klubbkveld 2</t>
  </si>
  <si>
    <t>vininnkjøp</t>
  </si>
  <si>
    <t>mesterturn1/03 avlyst, klubbkveld</t>
  </si>
  <si>
    <t>klubbkveld nr.3</t>
  </si>
  <si>
    <t>klubbkveld nr.4</t>
  </si>
  <si>
    <t>klubbkveld nr.5</t>
  </si>
  <si>
    <t>klubbkveld nr.6</t>
  </si>
  <si>
    <t>klubbkveld nr.7</t>
  </si>
  <si>
    <t>klubbkveld nr.8</t>
  </si>
  <si>
    <t>frimerker til "kortene"</t>
  </si>
  <si>
    <t>klubbkveld nr.9</t>
  </si>
  <si>
    <t>klubbkveld nr.10</t>
  </si>
  <si>
    <t>stein 240, ingrid mat og bestikk 487, astrit mat 150, trond premie 200, arne ludvig kaffe 23</t>
  </si>
  <si>
    <t>klubbkveld nr.11</t>
  </si>
  <si>
    <t>klubbkveld nr.12</t>
  </si>
  <si>
    <t>klubbkveld nr.13</t>
  </si>
  <si>
    <t>klubbkveld nr.14 + M2</t>
  </si>
  <si>
    <t>Molokroken Open 2003, M1</t>
  </si>
  <si>
    <t>klubbkveld 16 + M3</t>
  </si>
  <si>
    <t>klubbkveld 15, 8 stk</t>
  </si>
  <si>
    <t>klubbkveld nr.17</t>
  </si>
  <si>
    <t>klubbkveld nr.18</t>
  </si>
  <si>
    <t>klubbkveld nr. 19</t>
  </si>
  <si>
    <t>klubbkveld nr. 20 + M4</t>
  </si>
  <si>
    <t>klubbkveld nr 21</t>
  </si>
  <si>
    <t>klubbkveld nr.22</t>
  </si>
  <si>
    <t xml:space="preserve">M5 </t>
  </si>
  <si>
    <t>klubbkveld nr.1</t>
  </si>
  <si>
    <t>klubbkveld nr.2</t>
  </si>
  <si>
    <t>klubbkveld 4</t>
  </si>
  <si>
    <t>klubbkveld 5, mesterturnering</t>
  </si>
  <si>
    <t>3.november ble gjeldene regnskapsfil overskrevet med et blankt regneark. Siste backup var 25.august.</t>
  </si>
  <si>
    <t>Data mellom 25.august og 3.november er etter beste evne forsøkt gjenskapt.</t>
  </si>
  <si>
    <t>klubbkveld nr 8</t>
  </si>
  <si>
    <t>klubbkveld nr 11</t>
  </si>
  <si>
    <t>klubbkveld nr 12</t>
  </si>
  <si>
    <t>klubbkveld nr 14</t>
  </si>
  <si>
    <t>klubbkveld nr 16</t>
  </si>
  <si>
    <t>klubbkveld nr 17</t>
  </si>
  <si>
    <t>klubbkveld nr 9, mesterturnering</t>
  </si>
  <si>
    <t>klubbkveld nr 10</t>
  </si>
  <si>
    <t>klubbkveld nr 13, mesterturnering</t>
  </si>
  <si>
    <t>klubbkveld nr 15, mesterturnering</t>
  </si>
  <si>
    <t>stillingstavle</t>
  </si>
  <si>
    <t>oktober</t>
  </si>
  <si>
    <t>premiekjøp Oslo (kuber)</t>
  </si>
  <si>
    <t>gravering vandrepokal</t>
  </si>
  <si>
    <t>aug/sept</t>
  </si>
  <si>
    <t>3.november skulle det vært 1480 kroner i kassen, telt opp bare noen dager før.</t>
  </si>
  <si>
    <t>BBM</t>
  </si>
  <si>
    <t>BBM, lagturnering</t>
  </si>
  <si>
    <t>BBM, deltakeravgift</t>
  </si>
  <si>
    <t>BBM, pizza</t>
  </si>
  <si>
    <t>BBM, leie av lokale</t>
  </si>
  <si>
    <t>BBM, steinpremie</t>
  </si>
  <si>
    <t>rabatt ny spiller (Anna K)</t>
  </si>
  <si>
    <t>BBM, bløffpremie</t>
  </si>
  <si>
    <t>BBM, kaffe og potetgull</t>
  </si>
  <si>
    <t>BBM, kalender til Hannu</t>
  </si>
  <si>
    <t>Tre vinkjøp i denne perioden, ca 400 kroner. Dermed mangler vi info om ca 355 kroner i utgifter, sannsynligvis 4årsjubileumet som ble avsluttet først i september</t>
  </si>
  <si>
    <t>BBM, bløffavgift</t>
  </si>
  <si>
    <t>BBM, mesteravgift, M10</t>
  </si>
  <si>
    <t>Mesterturnering M11, 21 deltakere</t>
  </si>
  <si>
    <t>Mesterturnering M11, premie (Trond)</t>
  </si>
  <si>
    <t>Balanser</t>
  </si>
  <si>
    <t>klubbkveld nr18</t>
  </si>
  <si>
    <t>vinkjøp, 5 flasker</t>
  </si>
  <si>
    <t>klubbkveld nr.19</t>
  </si>
  <si>
    <t>klubbkveld nr,20</t>
  </si>
  <si>
    <t>klubbkveld 21</t>
  </si>
  <si>
    <t>Mesterturnering nr.12</t>
  </si>
  <si>
    <t>vinkjøp</t>
  </si>
  <si>
    <t>klubbkveld nr.23</t>
  </si>
  <si>
    <t>Kommentarer mistede data:</t>
  </si>
</sst>
</file>

<file path=xl/styles.xml><?xml version="1.0" encoding="utf-8"?>
<styleSheet xmlns="http://schemas.openxmlformats.org/spreadsheetml/2006/main">
  <numFmts count="1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</numFmts>
  <fonts count="6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b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center"/>
    </xf>
    <xf numFmtId="16" fontId="0" fillId="0" borderId="0" xfId="0" applyNumberFormat="1" applyAlignment="1">
      <alignment horizontal="center"/>
    </xf>
    <xf numFmtId="0" fontId="0" fillId="2" borderId="0" xfId="0" applyFill="1" applyAlignment="1">
      <alignment horizontal="center"/>
    </xf>
    <xf numFmtId="0" fontId="0" fillId="3" borderId="3" xfId="0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4" borderId="7" xfId="0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Border="1" applyAlignment="1">
      <alignment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/>
    </xf>
    <xf numFmtId="0" fontId="0" fillId="7" borderId="9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0" xfId="0" applyBorder="1" applyAlignment="1">
      <alignment/>
    </xf>
    <xf numFmtId="16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Fill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9" xfId="0" applyFont="1" applyBorder="1" applyAlignment="1">
      <alignment horizontal="center"/>
    </xf>
    <xf numFmtId="16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5" fillId="4" borderId="0" xfId="0" applyFont="1" applyFill="1" applyAlignment="1">
      <alignment horizontal="center"/>
    </xf>
    <xf numFmtId="0" fontId="0" fillId="5" borderId="13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0" fillId="7" borderId="7" xfId="0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4"/>
  <sheetViews>
    <sheetView tabSelected="1" zoomScale="75" zoomScaleNormal="75" workbookViewId="0" topLeftCell="A1">
      <pane ySplit="2" topLeftCell="BM3" activePane="bottomLeft" state="frozen"/>
      <selection pane="topLeft" activeCell="A1" sqref="A1"/>
      <selection pane="bottomLeft" activeCell="C85" sqref="C85"/>
    </sheetView>
  </sheetViews>
  <sheetFormatPr defaultColWidth="9.140625" defaultRowHeight="12.75"/>
  <cols>
    <col min="1" max="1" width="35.421875" style="0" customWidth="1"/>
    <col min="2" max="2" width="11.00390625" style="1" bestFit="1" customWidth="1"/>
    <col min="3" max="3" width="11.00390625" style="1" customWidth="1"/>
    <col min="4" max="4" width="15.00390625" style="1" customWidth="1"/>
    <col min="5" max="5" width="15.28125" style="1" customWidth="1"/>
    <col min="6" max="6" width="17.7109375" style="0" customWidth="1"/>
    <col min="7" max="7" width="12.140625" style="0" customWidth="1"/>
    <col min="8" max="8" width="15.00390625" style="0" customWidth="1"/>
  </cols>
  <sheetData>
    <row r="1" spans="5:12" ht="13.5" thickBot="1">
      <c r="E1" s="6" t="s">
        <v>5</v>
      </c>
      <c r="F1" s="14" t="s">
        <v>6</v>
      </c>
      <c r="G1" s="38" t="s">
        <v>7</v>
      </c>
      <c r="H1" s="39"/>
      <c r="I1" s="40" t="s">
        <v>11</v>
      </c>
      <c r="J1" s="41"/>
      <c r="K1" s="42" t="s">
        <v>62</v>
      </c>
      <c r="L1" s="43"/>
    </row>
    <row r="2" spans="1:12" ht="16.5" thickBot="1">
      <c r="A2" s="2" t="s">
        <v>0</v>
      </c>
      <c r="B2" s="3" t="s">
        <v>2</v>
      </c>
      <c r="C2" s="3"/>
      <c r="D2" s="3" t="s">
        <v>8</v>
      </c>
      <c r="E2" s="7" t="s">
        <v>1</v>
      </c>
      <c r="F2" s="15" t="s">
        <v>3</v>
      </c>
      <c r="G2" s="3" t="s">
        <v>1</v>
      </c>
      <c r="H2" s="15" t="s">
        <v>3</v>
      </c>
      <c r="I2" s="7" t="s">
        <v>1</v>
      </c>
      <c r="J2" s="15" t="s">
        <v>3</v>
      </c>
      <c r="K2" s="3" t="s">
        <v>1</v>
      </c>
      <c r="L2" s="15" t="s">
        <v>3</v>
      </c>
    </row>
    <row r="3" spans="1:12" ht="12.75">
      <c r="A3" t="s">
        <v>4</v>
      </c>
      <c r="B3" s="4">
        <v>37622</v>
      </c>
      <c r="D3" s="1">
        <v>21.5</v>
      </c>
      <c r="E3" s="8"/>
      <c r="F3" s="16"/>
      <c r="G3" s="18"/>
      <c r="H3" s="16"/>
      <c r="I3" s="20"/>
      <c r="J3" s="16"/>
      <c r="L3" s="16"/>
    </row>
    <row r="4" spans="1:12" ht="12.75">
      <c r="A4" t="s">
        <v>10</v>
      </c>
      <c r="B4" s="4">
        <v>37627</v>
      </c>
      <c r="C4" s="4"/>
      <c r="D4" s="1">
        <f>+E4-F4+G4-H4+I4-J4+K4-L4</f>
        <v>60</v>
      </c>
      <c r="E4" s="8">
        <v>60</v>
      </c>
      <c r="F4" s="17"/>
      <c r="G4" s="19"/>
      <c r="H4" s="17"/>
      <c r="I4" s="8"/>
      <c r="J4" s="17"/>
      <c r="K4" s="1"/>
      <c r="L4" s="17"/>
    </row>
    <row r="5" spans="1:12" ht="12.75">
      <c r="A5" t="s">
        <v>12</v>
      </c>
      <c r="B5" s="4">
        <v>37629</v>
      </c>
      <c r="C5" s="4"/>
      <c r="D5" s="1">
        <f>+E5-F5+G5-H5+I5-J5+K5-L5</f>
        <v>320</v>
      </c>
      <c r="E5" s="8"/>
      <c r="F5" s="17"/>
      <c r="G5" s="19"/>
      <c r="H5" s="17"/>
      <c r="I5" s="8">
        <v>320</v>
      </c>
      <c r="J5" s="17"/>
      <c r="K5" s="1"/>
      <c r="L5" s="17"/>
    </row>
    <row r="6" spans="1:12" ht="12.75">
      <c r="A6" t="s">
        <v>14</v>
      </c>
      <c r="B6" s="4">
        <v>37630</v>
      </c>
      <c r="C6" s="4"/>
      <c r="D6" s="1">
        <f>+E6-F6+G6-H6+I6-J6+K6-L6</f>
        <v>-360</v>
      </c>
      <c r="E6" s="8"/>
      <c r="F6" s="17">
        <v>360</v>
      </c>
      <c r="G6" s="19"/>
      <c r="H6" s="17"/>
      <c r="I6" s="8"/>
      <c r="J6" s="17"/>
      <c r="K6" s="1"/>
      <c r="L6" s="17"/>
    </row>
    <row r="7" spans="1:12" ht="12.75">
      <c r="A7" t="s">
        <v>13</v>
      </c>
      <c r="B7" s="4">
        <v>37634</v>
      </c>
      <c r="C7" s="4"/>
      <c r="D7" s="1">
        <f>+E7-F7+G7-H7+I7-J7+K7-L7</f>
        <v>140</v>
      </c>
      <c r="E7" s="8">
        <v>140</v>
      </c>
      <c r="F7" s="17"/>
      <c r="G7" s="19"/>
      <c r="H7" s="17"/>
      <c r="I7" s="8"/>
      <c r="J7" s="17"/>
      <c r="K7" s="1"/>
      <c r="L7" s="17"/>
    </row>
    <row r="8" spans="1:12" ht="15" customHeight="1">
      <c r="A8" t="s">
        <v>15</v>
      </c>
      <c r="B8" s="4">
        <v>37638</v>
      </c>
      <c r="C8" s="4"/>
      <c r="D8" s="1">
        <f aca="true" t="shared" si="0" ref="D8:D84">+E8-F8+G8-H8+I8-J8+K8-L8</f>
        <v>-1</v>
      </c>
      <c r="E8" s="8">
        <v>140</v>
      </c>
      <c r="F8" s="17">
        <v>141</v>
      </c>
      <c r="G8" s="19"/>
      <c r="H8" s="17"/>
      <c r="I8" s="8"/>
      <c r="J8" s="17"/>
      <c r="K8" s="1"/>
      <c r="L8" s="17"/>
    </row>
    <row r="9" spans="1:12" ht="12.75">
      <c r="A9" t="s">
        <v>16</v>
      </c>
      <c r="B9" s="4">
        <v>37641</v>
      </c>
      <c r="C9" s="4"/>
      <c r="D9" s="1">
        <f t="shared" si="0"/>
        <v>160</v>
      </c>
      <c r="E9" s="8">
        <v>160</v>
      </c>
      <c r="F9" s="17"/>
      <c r="G9" s="19"/>
      <c r="H9" s="17"/>
      <c r="I9" s="8"/>
      <c r="J9" s="17"/>
      <c r="K9" s="1"/>
      <c r="L9" s="17"/>
    </row>
    <row r="10" spans="1:12" ht="12.75">
      <c r="A10" t="s">
        <v>17</v>
      </c>
      <c r="B10" s="4">
        <v>37648</v>
      </c>
      <c r="C10" s="4"/>
      <c r="D10" s="1">
        <f t="shared" si="0"/>
        <v>80</v>
      </c>
      <c r="E10" s="8">
        <v>80</v>
      </c>
      <c r="F10" s="17"/>
      <c r="G10" s="19"/>
      <c r="H10" s="17"/>
      <c r="I10" s="8"/>
      <c r="J10" s="17"/>
      <c r="K10" s="1"/>
      <c r="L10" s="17"/>
    </row>
    <row r="11" spans="1:12" ht="12.75">
      <c r="A11" t="s">
        <v>14</v>
      </c>
      <c r="B11" s="4">
        <v>37651</v>
      </c>
      <c r="D11" s="1">
        <f t="shared" si="0"/>
        <v>-267.5</v>
      </c>
      <c r="E11" s="8"/>
      <c r="F11" s="17">
        <v>267.5</v>
      </c>
      <c r="G11" s="19"/>
      <c r="H11" s="17"/>
      <c r="I11" s="8"/>
      <c r="J11" s="17"/>
      <c r="K11" s="1"/>
      <c r="L11" s="17"/>
    </row>
    <row r="12" spans="1:12" ht="12.75">
      <c r="A12" t="s">
        <v>18</v>
      </c>
      <c r="B12" s="4">
        <v>37655</v>
      </c>
      <c r="D12" s="1">
        <f t="shared" si="0"/>
        <v>180</v>
      </c>
      <c r="E12" s="8">
        <v>180</v>
      </c>
      <c r="F12" s="17"/>
      <c r="G12" s="19"/>
      <c r="H12" s="17"/>
      <c r="I12" s="8"/>
      <c r="J12" s="17"/>
      <c r="K12" s="1"/>
      <c r="L12" s="17"/>
    </row>
    <row r="13" spans="1:12" ht="12.75">
      <c r="A13" t="s">
        <v>19</v>
      </c>
      <c r="B13" s="4">
        <v>37662</v>
      </c>
      <c r="D13" s="1">
        <f t="shared" si="0"/>
        <v>180</v>
      </c>
      <c r="E13" s="8">
        <v>180</v>
      </c>
      <c r="F13" s="17"/>
      <c r="G13" s="19"/>
      <c r="H13" s="17"/>
      <c r="I13" s="8"/>
      <c r="J13" s="17"/>
      <c r="K13" s="1"/>
      <c r="L13" s="17"/>
    </row>
    <row r="14" spans="1:12" ht="12.75">
      <c r="A14" t="s">
        <v>20</v>
      </c>
      <c r="B14" s="4">
        <v>37669</v>
      </c>
      <c r="D14" s="1">
        <f t="shared" si="0"/>
        <v>140</v>
      </c>
      <c r="E14" s="8">
        <v>140</v>
      </c>
      <c r="F14" s="17"/>
      <c r="G14" s="19"/>
      <c r="H14" s="17"/>
      <c r="I14" s="8"/>
      <c r="J14" s="17"/>
      <c r="K14" s="1"/>
      <c r="L14" s="17"/>
    </row>
    <row r="15" spans="1:12" ht="12.75">
      <c r="A15" t="s">
        <v>21</v>
      </c>
      <c r="B15" s="4">
        <v>37676</v>
      </c>
      <c r="D15" s="1">
        <f t="shared" si="0"/>
        <v>120</v>
      </c>
      <c r="E15" s="8">
        <v>120</v>
      </c>
      <c r="F15" s="17"/>
      <c r="G15" s="19"/>
      <c r="H15" s="17"/>
      <c r="I15" s="8"/>
      <c r="J15" s="17"/>
      <c r="K15" s="1"/>
      <c r="L15" s="17"/>
    </row>
    <row r="16" spans="1:12" ht="12.75">
      <c r="A16" t="s">
        <v>14</v>
      </c>
      <c r="B16" s="4">
        <v>37678</v>
      </c>
      <c r="D16" s="1">
        <f t="shared" si="0"/>
        <v>-148</v>
      </c>
      <c r="E16" s="8"/>
      <c r="F16" s="17">
        <v>148</v>
      </c>
      <c r="G16" s="19"/>
      <c r="H16" s="17"/>
      <c r="I16" s="8"/>
      <c r="J16" s="17"/>
      <c r="K16" s="1"/>
      <c r="L16" s="17"/>
    </row>
    <row r="17" spans="1:12" ht="12.75">
      <c r="A17" t="s">
        <v>22</v>
      </c>
      <c r="B17" s="4">
        <v>37679</v>
      </c>
      <c r="D17" s="1">
        <f t="shared" si="0"/>
        <v>-27.5</v>
      </c>
      <c r="E17" s="8"/>
      <c r="F17" s="17"/>
      <c r="G17" s="19"/>
      <c r="H17" s="17"/>
      <c r="I17" s="8"/>
      <c r="J17" s="17">
        <v>27.5</v>
      </c>
      <c r="K17" s="1"/>
      <c r="L17" s="17"/>
    </row>
    <row r="18" spans="1:12" ht="12.75">
      <c r="A18" t="s">
        <v>23</v>
      </c>
      <c r="B18" s="4">
        <v>37683</v>
      </c>
      <c r="D18" s="1">
        <f t="shared" si="0"/>
        <v>140</v>
      </c>
      <c r="E18" s="8">
        <v>140</v>
      </c>
      <c r="F18" s="17"/>
      <c r="G18" s="19"/>
      <c r="H18" s="17"/>
      <c r="I18" s="8"/>
      <c r="J18" s="17"/>
      <c r="K18" s="1"/>
      <c r="L18" s="17"/>
    </row>
    <row r="19" spans="1:12" ht="12.75">
      <c r="A19" t="s">
        <v>24</v>
      </c>
      <c r="B19" s="4">
        <v>37690</v>
      </c>
      <c r="D19" s="1">
        <f t="shared" si="0"/>
        <v>120</v>
      </c>
      <c r="E19" s="8">
        <v>120</v>
      </c>
      <c r="F19" s="17"/>
      <c r="G19" s="19"/>
      <c r="H19" s="17"/>
      <c r="I19" s="8"/>
      <c r="J19" s="17"/>
      <c r="K19" s="1"/>
      <c r="L19" s="17"/>
    </row>
    <row r="20" spans="1:13" ht="12.75">
      <c r="A20" t="s">
        <v>30</v>
      </c>
      <c r="B20" s="4">
        <v>37695</v>
      </c>
      <c r="D20" s="1">
        <f t="shared" si="0"/>
        <v>-220</v>
      </c>
      <c r="E20" s="8"/>
      <c r="F20" s="17"/>
      <c r="G20" s="19">
        <v>1100</v>
      </c>
      <c r="H20" s="17">
        <v>220</v>
      </c>
      <c r="I20" s="8"/>
      <c r="J20" s="17">
        <f>240+487+23+200+150</f>
        <v>1100</v>
      </c>
      <c r="K20" s="1"/>
      <c r="L20" s="17"/>
      <c r="M20" t="s">
        <v>25</v>
      </c>
    </row>
    <row r="21" spans="1:12" ht="12.75">
      <c r="A21" t="s">
        <v>14</v>
      </c>
      <c r="B21" s="4">
        <v>37699</v>
      </c>
      <c r="D21" s="1">
        <f t="shared" si="0"/>
        <v>-275</v>
      </c>
      <c r="E21" s="8"/>
      <c r="F21" s="17">
        <v>275</v>
      </c>
      <c r="G21" s="19"/>
      <c r="H21" s="17"/>
      <c r="I21" s="8"/>
      <c r="J21" s="17"/>
      <c r="K21" s="1"/>
      <c r="L21" s="17"/>
    </row>
    <row r="22" spans="1:12" ht="12.75">
      <c r="A22" t="s">
        <v>26</v>
      </c>
      <c r="B22" s="4">
        <v>37697</v>
      </c>
      <c r="D22" s="1">
        <f t="shared" si="0"/>
        <v>80</v>
      </c>
      <c r="E22" s="8">
        <v>80</v>
      </c>
      <c r="F22" s="17"/>
      <c r="G22" s="19"/>
      <c r="H22" s="17"/>
      <c r="I22" s="8"/>
      <c r="J22" s="17"/>
      <c r="K22" s="1"/>
      <c r="L22" s="17"/>
    </row>
    <row r="23" spans="1:12" ht="12.75">
      <c r="A23" t="s">
        <v>27</v>
      </c>
      <c r="B23" s="4">
        <v>37702</v>
      </c>
      <c r="D23" s="1">
        <f t="shared" si="0"/>
        <v>100</v>
      </c>
      <c r="E23" s="8">
        <v>100</v>
      </c>
      <c r="F23" s="17"/>
      <c r="G23" s="19"/>
      <c r="H23" s="17"/>
      <c r="I23" s="8"/>
      <c r="J23" s="17"/>
      <c r="K23" s="1"/>
      <c r="L23" s="17"/>
    </row>
    <row r="24" spans="1:12" ht="12.75">
      <c r="A24" t="s">
        <v>28</v>
      </c>
      <c r="B24" s="4">
        <v>37711</v>
      </c>
      <c r="D24" s="1">
        <f t="shared" si="0"/>
        <v>80</v>
      </c>
      <c r="E24" s="8">
        <v>80</v>
      </c>
      <c r="F24" s="17"/>
      <c r="G24" s="19"/>
      <c r="H24" s="17"/>
      <c r="I24" s="8"/>
      <c r="J24" s="17"/>
      <c r="K24" s="1"/>
      <c r="L24" s="17"/>
    </row>
    <row r="25" spans="1:12" ht="12.75">
      <c r="A25" t="s">
        <v>29</v>
      </c>
      <c r="B25" s="4">
        <v>37718</v>
      </c>
      <c r="D25" s="1">
        <f t="shared" si="0"/>
        <v>170</v>
      </c>
      <c r="E25" s="8">
        <v>220</v>
      </c>
      <c r="F25" s="17">
        <v>50</v>
      </c>
      <c r="G25" s="19">
        <v>220</v>
      </c>
      <c r="H25" s="17">
        <v>220</v>
      </c>
      <c r="I25" s="8"/>
      <c r="J25" s="17"/>
      <c r="K25" s="1"/>
      <c r="L25" s="17"/>
    </row>
    <row r="26" spans="1:12" ht="12.75">
      <c r="A26" t="s">
        <v>14</v>
      </c>
      <c r="B26" s="4">
        <v>37739</v>
      </c>
      <c r="D26" s="1">
        <f t="shared" si="0"/>
        <v>-343.5</v>
      </c>
      <c r="E26" s="8"/>
      <c r="F26" s="17">
        <v>343.5</v>
      </c>
      <c r="G26" s="19"/>
      <c r="H26" s="17"/>
      <c r="I26" s="8"/>
      <c r="J26" s="17"/>
      <c r="K26" s="1"/>
      <c r="L26" s="17"/>
    </row>
    <row r="27" spans="1:12" ht="12.75">
      <c r="A27" t="s">
        <v>32</v>
      </c>
      <c r="B27" s="4">
        <v>37739</v>
      </c>
      <c r="D27" s="1">
        <f t="shared" si="0"/>
        <v>160</v>
      </c>
      <c r="E27" s="8">
        <v>160</v>
      </c>
      <c r="F27" s="17"/>
      <c r="G27" s="19"/>
      <c r="H27" s="17"/>
      <c r="I27" s="8"/>
      <c r="J27" s="17"/>
      <c r="K27" s="1"/>
      <c r="L27" s="17"/>
    </row>
    <row r="28" spans="1:12" ht="12.75">
      <c r="A28" t="s">
        <v>31</v>
      </c>
      <c r="B28" s="4">
        <v>37746</v>
      </c>
      <c r="D28" s="1">
        <f t="shared" si="0"/>
        <v>174</v>
      </c>
      <c r="E28" s="8">
        <v>200</v>
      </c>
      <c r="F28" s="17">
        <v>26</v>
      </c>
      <c r="G28" s="22">
        <v>200</v>
      </c>
      <c r="H28" s="17">
        <v>200</v>
      </c>
      <c r="I28" s="8"/>
      <c r="J28" s="17"/>
      <c r="K28" s="1"/>
      <c r="L28" s="17"/>
    </row>
    <row r="29" spans="1:12" ht="12.75">
      <c r="A29" t="s">
        <v>33</v>
      </c>
      <c r="B29" s="4">
        <v>37753</v>
      </c>
      <c r="D29" s="1">
        <f t="shared" si="0"/>
        <v>140</v>
      </c>
      <c r="E29" s="8">
        <v>140</v>
      </c>
      <c r="F29" s="17"/>
      <c r="G29" s="19"/>
      <c r="H29" s="17"/>
      <c r="I29" s="8"/>
      <c r="J29" s="17"/>
      <c r="K29" s="1"/>
      <c r="L29" s="17"/>
    </row>
    <row r="30" spans="1:12" ht="12.75">
      <c r="A30" t="s">
        <v>34</v>
      </c>
      <c r="B30" s="4">
        <v>37760</v>
      </c>
      <c r="D30" s="1">
        <f t="shared" si="0"/>
        <v>120</v>
      </c>
      <c r="E30" s="8">
        <v>120</v>
      </c>
      <c r="F30" s="17"/>
      <c r="G30" s="19"/>
      <c r="H30" s="17"/>
      <c r="I30" s="8"/>
      <c r="J30" s="17"/>
      <c r="K30" s="1"/>
      <c r="L30" s="17"/>
    </row>
    <row r="31" spans="1:12" ht="12.75">
      <c r="A31" t="s">
        <v>35</v>
      </c>
      <c r="B31" s="4">
        <v>37767</v>
      </c>
      <c r="D31" s="1">
        <f t="shared" si="0"/>
        <v>120</v>
      </c>
      <c r="E31" s="8">
        <v>120</v>
      </c>
      <c r="F31" s="17"/>
      <c r="G31" s="19"/>
      <c r="H31" s="17"/>
      <c r="I31" s="8"/>
      <c r="J31" s="17"/>
      <c r="K31" s="1"/>
      <c r="L31" s="17"/>
    </row>
    <row r="32" spans="1:12" ht="12.75">
      <c r="A32" t="s">
        <v>36</v>
      </c>
      <c r="B32" s="4">
        <v>37774</v>
      </c>
      <c r="D32" s="1">
        <f t="shared" si="0"/>
        <v>20</v>
      </c>
      <c r="E32" s="8"/>
      <c r="F32" s="17">
        <v>180</v>
      </c>
      <c r="G32" s="19">
        <v>400</v>
      </c>
      <c r="H32" s="17">
        <v>200</v>
      </c>
      <c r="I32" s="8"/>
      <c r="J32" s="17"/>
      <c r="K32" s="1"/>
      <c r="L32" s="17"/>
    </row>
    <row r="33" spans="1:12" ht="12.75">
      <c r="A33" t="s">
        <v>37</v>
      </c>
      <c r="B33" s="4">
        <v>37781</v>
      </c>
      <c r="D33" s="1">
        <f t="shared" si="0"/>
        <v>60</v>
      </c>
      <c r="E33" s="8">
        <v>140</v>
      </c>
      <c r="F33" s="17">
        <v>80</v>
      </c>
      <c r="G33" s="19"/>
      <c r="H33" s="17"/>
      <c r="I33" s="8"/>
      <c r="J33" s="17"/>
      <c r="K33" s="1"/>
      <c r="L33" s="17"/>
    </row>
    <row r="34" spans="1:12" ht="12.75">
      <c r="A34" t="s">
        <v>14</v>
      </c>
      <c r="B34" s="4">
        <v>37784</v>
      </c>
      <c r="D34" s="1">
        <f t="shared" si="0"/>
        <v>-361</v>
      </c>
      <c r="E34" s="8"/>
      <c r="F34" s="17">
        <v>361</v>
      </c>
      <c r="G34" s="19"/>
      <c r="H34" s="17"/>
      <c r="I34" s="8"/>
      <c r="J34" s="17"/>
      <c r="K34" s="1"/>
      <c r="L34" s="17"/>
    </row>
    <row r="35" spans="1:12" ht="12.75">
      <c r="A35" t="s">
        <v>38</v>
      </c>
      <c r="B35" s="4">
        <v>37788</v>
      </c>
      <c r="D35" s="1">
        <f t="shared" si="0"/>
        <v>140</v>
      </c>
      <c r="E35" s="8">
        <v>140</v>
      </c>
      <c r="F35" s="17"/>
      <c r="G35" s="19"/>
      <c r="H35" s="17"/>
      <c r="I35" s="8"/>
      <c r="J35" s="17"/>
      <c r="K35" s="1"/>
      <c r="L35" s="17"/>
    </row>
    <row r="36" spans="1:12" ht="12.75">
      <c r="A36" t="s">
        <v>39</v>
      </c>
      <c r="B36" s="4">
        <v>37786</v>
      </c>
      <c r="D36" s="1">
        <f t="shared" si="0"/>
        <v>-355</v>
      </c>
      <c r="E36" s="8"/>
      <c r="F36" s="17"/>
      <c r="G36" s="19">
        <v>160</v>
      </c>
      <c r="H36" s="17">
        <v>160</v>
      </c>
      <c r="I36" s="8"/>
      <c r="J36" s="33">
        <v>355</v>
      </c>
      <c r="K36" s="1"/>
      <c r="L36" s="17"/>
    </row>
    <row r="37" spans="1:12" ht="12.75">
      <c r="A37" t="s">
        <v>40</v>
      </c>
      <c r="B37" s="4">
        <v>37816</v>
      </c>
      <c r="D37" s="1">
        <f t="shared" si="0"/>
        <v>180</v>
      </c>
      <c r="E37" s="8">
        <v>180</v>
      </c>
      <c r="F37" s="17"/>
      <c r="G37" s="19"/>
      <c r="H37" s="17"/>
      <c r="I37" s="8"/>
      <c r="J37" s="17"/>
      <c r="K37" s="1"/>
      <c r="L37" s="17"/>
    </row>
    <row r="38" spans="1:12" ht="12.75">
      <c r="A38" t="s">
        <v>41</v>
      </c>
      <c r="B38" s="4">
        <v>37823</v>
      </c>
      <c r="D38" s="1">
        <f t="shared" si="0"/>
        <v>120</v>
      </c>
      <c r="E38" s="8">
        <v>120</v>
      </c>
      <c r="F38" s="17"/>
      <c r="G38" s="19"/>
      <c r="H38" s="17"/>
      <c r="I38" s="8"/>
      <c r="J38" s="17"/>
      <c r="K38" s="1"/>
      <c r="L38" s="17"/>
    </row>
    <row r="39" spans="1:12" ht="12.75">
      <c r="A39" t="s">
        <v>16</v>
      </c>
      <c r="B39" s="4">
        <v>37830</v>
      </c>
      <c r="D39" s="1">
        <f t="shared" si="0"/>
        <v>120</v>
      </c>
      <c r="E39" s="8">
        <v>220</v>
      </c>
      <c r="F39" s="17">
        <v>100</v>
      </c>
      <c r="G39" s="19"/>
      <c r="H39" s="17"/>
      <c r="I39" s="8"/>
      <c r="J39" s="17"/>
      <c r="K39" s="1"/>
      <c r="L39" s="17"/>
    </row>
    <row r="40" spans="1:12" ht="12.75">
      <c r="A40" t="s">
        <v>14</v>
      </c>
      <c r="B40" s="4">
        <v>37832</v>
      </c>
      <c r="D40" s="1">
        <f t="shared" si="0"/>
        <v>-297</v>
      </c>
      <c r="E40" s="8"/>
      <c r="F40" s="17">
        <v>297</v>
      </c>
      <c r="G40" s="19"/>
      <c r="H40" s="17"/>
      <c r="I40" s="8"/>
      <c r="J40" s="17"/>
      <c r="K40" s="1"/>
      <c r="L40" s="17"/>
    </row>
    <row r="41" spans="1:12" ht="12.75">
      <c r="A41" t="s">
        <v>42</v>
      </c>
      <c r="B41" s="4">
        <v>37836</v>
      </c>
      <c r="D41" s="1">
        <f t="shared" si="0"/>
        <v>0</v>
      </c>
      <c r="E41" s="8">
        <v>100</v>
      </c>
      <c r="F41" s="17">
        <v>100</v>
      </c>
      <c r="G41" s="19"/>
      <c r="H41" s="17"/>
      <c r="I41" s="8"/>
      <c r="J41" s="17"/>
      <c r="K41" s="1"/>
      <c r="L41" s="17"/>
    </row>
    <row r="42" spans="1:12" ht="12.75">
      <c r="A42" t="s">
        <v>43</v>
      </c>
      <c r="B42" s="4">
        <v>37844</v>
      </c>
      <c r="D42" s="1">
        <f t="shared" si="0"/>
        <v>280</v>
      </c>
      <c r="E42" s="8"/>
      <c r="F42" s="17"/>
      <c r="G42" s="19">
        <f>13*40+40</f>
        <v>560</v>
      </c>
      <c r="H42" s="17">
        <f>14*20</f>
        <v>280</v>
      </c>
      <c r="I42" s="8"/>
      <c r="J42" s="17"/>
      <c r="K42" s="1"/>
      <c r="L42" s="17"/>
    </row>
    <row r="43" spans="1:12" ht="12.75">
      <c r="A43" t="s">
        <v>19</v>
      </c>
      <c r="B43" s="4">
        <v>37851</v>
      </c>
      <c r="D43" s="1">
        <f t="shared" si="0"/>
        <v>240</v>
      </c>
      <c r="E43" s="8">
        <v>240</v>
      </c>
      <c r="F43" s="17"/>
      <c r="G43" s="19"/>
      <c r="H43" s="17"/>
      <c r="I43" s="8"/>
      <c r="J43" s="17"/>
      <c r="K43" s="1"/>
      <c r="L43" s="17"/>
    </row>
    <row r="44" spans="1:12" ht="12.75">
      <c r="A44" s="23" t="s">
        <v>20</v>
      </c>
      <c r="B44" s="24">
        <v>37858</v>
      </c>
      <c r="C44" s="25"/>
      <c r="D44" s="25">
        <f t="shared" si="0"/>
        <v>200</v>
      </c>
      <c r="E44" s="26">
        <v>200</v>
      </c>
      <c r="F44" s="27"/>
      <c r="G44" s="25"/>
      <c r="H44" s="27"/>
      <c r="I44" s="26"/>
      <c r="J44" s="27"/>
      <c r="K44" s="25"/>
      <c r="L44" s="27"/>
    </row>
    <row r="45" spans="1:12" ht="12.75">
      <c r="A45" s="29" t="s">
        <v>46</v>
      </c>
      <c r="B45" s="34">
        <v>37865</v>
      </c>
      <c r="D45" s="1">
        <f t="shared" si="0"/>
        <v>140</v>
      </c>
      <c r="E45" s="8">
        <v>140</v>
      </c>
      <c r="F45" s="17"/>
      <c r="G45" s="19"/>
      <c r="H45" s="17"/>
      <c r="I45" s="8"/>
      <c r="J45" s="17"/>
      <c r="K45" s="1"/>
      <c r="L45" s="17"/>
    </row>
    <row r="46" spans="1:12" ht="12.75">
      <c r="A46" s="29" t="s">
        <v>52</v>
      </c>
      <c r="B46" s="34">
        <v>37872</v>
      </c>
      <c r="D46" s="1">
        <f t="shared" si="0"/>
        <v>300</v>
      </c>
      <c r="E46" s="8"/>
      <c r="F46" s="17"/>
      <c r="G46" s="19">
        <f>15*40</f>
        <v>600</v>
      </c>
      <c r="H46" s="17">
        <f>15*20</f>
        <v>300</v>
      </c>
      <c r="I46" s="8"/>
      <c r="J46" s="17"/>
      <c r="K46" s="1"/>
      <c r="L46" s="17"/>
    </row>
    <row r="47" spans="1:12" ht="12.75">
      <c r="A47" s="29" t="s">
        <v>53</v>
      </c>
      <c r="B47" s="34">
        <v>37879</v>
      </c>
      <c r="D47" s="1">
        <f t="shared" si="0"/>
        <v>180</v>
      </c>
      <c r="E47" s="8">
        <v>180</v>
      </c>
      <c r="F47" s="17"/>
      <c r="G47" s="19"/>
      <c r="H47" s="17"/>
      <c r="I47" s="8"/>
      <c r="J47" s="17"/>
      <c r="K47" s="1"/>
      <c r="L47" s="17"/>
    </row>
    <row r="48" spans="1:12" ht="12.75">
      <c r="A48" s="29" t="s">
        <v>47</v>
      </c>
      <c r="B48" s="34">
        <v>37886</v>
      </c>
      <c r="D48" s="1">
        <f t="shared" si="0"/>
        <v>200</v>
      </c>
      <c r="E48" s="8">
        <v>200</v>
      </c>
      <c r="F48" s="17"/>
      <c r="G48" s="19"/>
      <c r="H48" s="17"/>
      <c r="I48" s="8"/>
      <c r="J48" s="17"/>
      <c r="K48" s="1"/>
      <c r="L48" s="17"/>
    </row>
    <row r="49" spans="1:12" ht="12.75">
      <c r="A49" s="29" t="s">
        <v>48</v>
      </c>
      <c r="B49" s="34">
        <v>37893</v>
      </c>
      <c r="D49" s="1">
        <f t="shared" si="0"/>
        <v>200</v>
      </c>
      <c r="E49" s="8">
        <v>200</v>
      </c>
      <c r="F49" s="17"/>
      <c r="G49" s="19"/>
      <c r="H49" s="17"/>
      <c r="I49" s="8"/>
      <c r="J49" s="17"/>
      <c r="K49" s="1"/>
      <c r="L49" s="17"/>
    </row>
    <row r="50" spans="1:12" ht="12.75">
      <c r="A50" s="29" t="s">
        <v>54</v>
      </c>
      <c r="B50" s="34">
        <v>37900</v>
      </c>
      <c r="D50" s="1">
        <f t="shared" si="0"/>
        <v>260</v>
      </c>
      <c r="E50" s="8"/>
      <c r="F50" s="17"/>
      <c r="G50" s="19">
        <f>13*40</f>
        <v>520</v>
      </c>
      <c r="H50" s="17">
        <f>20*13</f>
        <v>260</v>
      </c>
      <c r="I50" s="8"/>
      <c r="J50" s="17"/>
      <c r="K50" s="1"/>
      <c r="L50" s="17"/>
    </row>
    <row r="51" spans="1:12" ht="12.75">
      <c r="A51" s="29" t="s">
        <v>49</v>
      </c>
      <c r="B51" s="34">
        <v>37907</v>
      </c>
      <c r="D51" s="1">
        <f t="shared" si="0"/>
        <v>180</v>
      </c>
      <c r="E51" s="8">
        <v>180</v>
      </c>
      <c r="F51" s="17"/>
      <c r="G51" s="19"/>
      <c r="H51" s="17"/>
      <c r="I51" s="8"/>
      <c r="J51" s="17"/>
      <c r="K51" s="1"/>
      <c r="L51" s="17"/>
    </row>
    <row r="52" spans="1:12" ht="12.75">
      <c r="A52" s="29" t="s">
        <v>55</v>
      </c>
      <c r="B52" s="34">
        <v>37914</v>
      </c>
      <c r="D52" s="1">
        <f t="shared" si="0"/>
        <v>180</v>
      </c>
      <c r="E52" s="8"/>
      <c r="F52" s="17"/>
      <c r="G52" s="19">
        <f>9*40</f>
        <v>360</v>
      </c>
      <c r="H52" s="17">
        <f>20*9</f>
        <v>180</v>
      </c>
      <c r="I52" s="8"/>
      <c r="J52" s="17"/>
      <c r="K52" s="1"/>
      <c r="L52" s="17"/>
    </row>
    <row r="53" spans="1:12" ht="12.75">
      <c r="A53" s="29" t="s">
        <v>50</v>
      </c>
      <c r="B53" s="34">
        <v>37891</v>
      </c>
      <c r="D53" s="1">
        <f t="shared" si="0"/>
        <v>160</v>
      </c>
      <c r="E53" s="8">
        <v>160</v>
      </c>
      <c r="F53" s="17"/>
      <c r="G53" s="19"/>
      <c r="H53" s="17"/>
      <c r="I53" s="8"/>
      <c r="J53" s="17"/>
      <c r="K53" s="1"/>
      <c r="L53" s="17"/>
    </row>
    <row r="54" spans="1:12" ht="12.75">
      <c r="A54" s="29" t="s">
        <v>51</v>
      </c>
      <c r="B54" s="34">
        <v>37928</v>
      </c>
      <c r="D54" s="1">
        <f t="shared" si="0"/>
        <v>240</v>
      </c>
      <c r="E54" s="8">
        <v>240</v>
      </c>
      <c r="F54" s="17"/>
      <c r="G54" s="19"/>
      <c r="H54" s="17"/>
      <c r="I54" s="8"/>
      <c r="J54" s="17"/>
      <c r="K54" s="1"/>
      <c r="L54" s="17"/>
    </row>
    <row r="55" spans="1:12" ht="12.75">
      <c r="A55" s="29" t="s">
        <v>56</v>
      </c>
      <c r="B55" s="35" t="s">
        <v>57</v>
      </c>
      <c r="D55" s="1">
        <f t="shared" si="0"/>
        <v>-250</v>
      </c>
      <c r="E55" s="8"/>
      <c r="F55" s="17"/>
      <c r="G55" s="19"/>
      <c r="H55" s="17"/>
      <c r="I55" s="8"/>
      <c r="J55" s="17">
        <v>250</v>
      </c>
      <c r="K55" s="1"/>
      <c r="L55" s="17"/>
    </row>
    <row r="56" spans="1:12" ht="12.75">
      <c r="A56" s="29" t="s">
        <v>58</v>
      </c>
      <c r="B56" s="35" t="s">
        <v>57</v>
      </c>
      <c r="D56" s="1">
        <f t="shared" si="0"/>
        <v>-300</v>
      </c>
      <c r="E56" s="8"/>
      <c r="F56" s="17">
        <v>300</v>
      </c>
      <c r="G56" s="19"/>
      <c r="H56" s="17"/>
      <c r="I56" s="8"/>
      <c r="J56" s="17"/>
      <c r="K56" s="1"/>
      <c r="L56" s="17"/>
    </row>
    <row r="57" spans="1:12" ht="12.75">
      <c r="A57" s="29" t="s">
        <v>59</v>
      </c>
      <c r="B57" s="35" t="s">
        <v>57</v>
      </c>
      <c r="D57" s="1">
        <f>+E57-F57+G57-H57+I57-J57+K57-L57</f>
        <v>-300</v>
      </c>
      <c r="E57" s="8"/>
      <c r="F57" s="17"/>
      <c r="G57" s="19"/>
      <c r="H57" s="17"/>
      <c r="I57" s="8"/>
      <c r="J57" s="17">
        <v>300</v>
      </c>
      <c r="K57" s="1"/>
      <c r="L57" s="17"/>
    </row>
    <row r="58" spans="1:12" ht="12.75">
      <c r="A58" s="29" t="s">
        <v>79</v>
      </c>
      <c r="B58" s="35" t="s">
        <v>57</v>
      </c>
      <c r="D58" s="1">
        <f>+E58-F58+G58-H58+I58-J58+K58-L58</f>
        <v>-400</v>
      </c>
      <c r="E58" s="8"/>
      <c r="F58" s="17">
        <v>400</v>
      </c>
      <c r="G58" s="19"/>
      <c r="H58" s="17"/>
      <c r="I58" s="8"/>
      <c r="J58" s="17"/>
      <c r="K58" s="1"/>
      <c r="L58" s="17"/>
    </row>
    <row r="59" spans="1:12" ht="12.75">
      <c r="A59" s="29" t="s">
        <v>79</v>
      </c>
      <c r="B59" s="35" t="s">
        <v>60</v>
      </c>
      <c r="D59" s="1">
        <f>+E59-F59+G59-H59+I59-J59+K59-L59</f>
        <v>-400</v>
      </c>
      <c r="E59" s="8"/>
      <c r="F59" s="17">
        <v>400</v>
      </c>
      <c r="G59" s="19"/>
      <c r="H59" s="17"/>
      <c r="I59" s="8"/>
      <c r="J59" s="17"/>
      <c r="K59" s="1"/>
      <c r="L59" s="17"/>
    </row>
    <row r="60" spans="1:12" ht="12.75">
      <c r="A60" s="29" t="s">
        <v>79</v>
      </c>
      <c r="B60" s="35" t="s">
        <v>60</v>
      </c>
      <c r="D60" s="1">
        <f>+E60-F60+G60-H60+I60-J60+K60-L60</f>
        <v>-400</v>
      </c>
      <c r="E60" s="8"/>
      <c r="F60" s="17">
        <v>400</v>
      </c>
      <c r="G60" s="19"/>
      <c r="H60" s="17"/>
      <c r="I60" s="8"/>
      <c r="J60" s="17"/>
      <c r="K60" s="1"/>
      <c r="L60" s="17"/>
    </row>
    <row r="61" spans="1:12" ht="12.75">
      <c r="A61" s="30" t="s">
        <v>68</v>
      </c>
      <c r="B61" s="36" t="s">
        <v>60</v>
      </c>
      <c r="C61" s="25"/>
      <c r="D61" s="25">
        <f t="shared" si="0"/>
        <v>-20</v>
      </c>
      <c r="E61" s="26"/>
      <c r="F61" s="27">
        <v>20</v>
      </c>
      <c r="G61" s="25"/>
      <c r="H61" s="27"/>
      <c r="I61" s="26"/>
      <c r="J61" s="27"/>
      <c r="K61" s="25"/>
      <c r="L61" s="27"/>
    </row>
    <row r="62" spans="1:12" ht="12.75">
      <c r="A62" s="28" t="s">
        <v>63</v>
      </c>
      <c r="B62" s="4">
        <v>37932</v>
      </c>
      <c r="D62" s="1">
        <f aca="true" t="shared" si="1" ref="D62:D78">+E62-F62+G62-H62+I62-J62+K62-L62</f>
        <v>0</v>
      </c>
      <c r="E62" s="8"/>
      <c r="F62" s="17"/>
      <c r="G62" s="19"/>
      <c r="H62" s="17"/>
      <c r="I62" s="8"/>
      <c r="J62" s="17"/>
      <c r="K62" s="1">
        <v>950</v>
      </c>
      <c r="L62" s="17">
        <v>950</v>
      </c>
    </row>
    <row r="63" spans="1:12" ht="12.75">
      <c r="A63" s="31" t="s">
        <v>64</v>
      </c>
      <c r="B63" s="4">
        <v>37933</v>
      </c>
      <c r="D63" s="1">
        <f t="shared" si="1"/>
        <v>2400</v>
      </c>
      <c r="E63" s="8"/>
      <c r="F63" s="17"/>
      <c r="G63" s="19"/>
      <c r="H63" s="17"/>
      <c r="I63" s="8"/>
      <c r="J63" s="17"/>
      <c r="K63" s="1">
        <v>2400</v>
      </c>
      <c r="L63" s="17"/>
    </row>
    <row r="64" spans="1:12" ht="12.75">
      <c r="A64" s="31" t="s">
        <v>65</v>
      </c>
      <c r="B64" s="4">
        <v>37933</v>
      </c>
      <c r="D64" s="1">
        <f t="shared" si="1"/>
        <v>-2600</v>
      </c>
      <c r="E64" s="8"/>
      <c r="F64" s="17"/>
      <c r="G64" s="19"/>
      <c r="H64" s="17"/>
      <c r="I64" s="8"/>
      <c r="J64" s="17"/>
      <c r="K64" s="1"/>
      <c r="L64" s="17">
        <v>2600</v>
      </c>
    </row>
    <row r="65" spans="1:12" ht="12.75">
      <c r="A65" s="31" t="s">
        <v>66</v>
      </c>
      <c r="B65" s="4">
        <v>37933</v>
      </c>
      <c r="D65" s="1">
        <f t="shared" si="1"/>
        <v>-200</v>
      </c>
      <c r="E65" s="8"/>
      <c r="F65" s="17"/>
      <c r="G65" s="19"/>
      <c r="H65" s="17"/>
      <c r="I65" s="8"/>
      <c r="J65" s="17"/>
      <c r="K65" s="1"/>
      <c r="L65" s="17">
        <v>200</v>
      </c>
    </row>
    <row r="66" spans="1:12" ht="12.75">
      <c r="A66" s="31" t="s">
        <v>67</v>
      </c>
      <c r="B66" s="4">
        <v>37933</v>
      </c>
      <c r="D66" s="1">
        <f t="shared" si="1"/>
        <v>-255</v>
      </c>
      <c r="E66" s="8"/>
      <c r="F66" s="17"/>
      <c r="G66" s="19"/>
      <c r="H66" s="17"/>
      <c r="I66" s="8"/>
      <c r="J66" s="17"/>
      <c r="K66" s="1"/>
      <c r="L66" s="17">
        <v>255</v>
      </c>
    </row>
    <row r="67" spans="1:12" ht="12.75">
      <c r="A67" s="31" t="s">
        <v>74</v>
      </c>
      <c r="B67" s="4">
        <v>37933</v>
      </c>
      <c r="D67" s="1">
        <f t="shared" si="1"/>
        <v>-480</v>
      </c>
      <c r="E67" s="8"/>
      <c r="F67" s="17"/>
      <c r="G67" s="19">
        <v>480</v>
      </c>
      <c r="H67" s="17">
        <v>480</v>
      </c>
      <c r="I67" s="8"/>
      <c r="J67" s="17"/>
      <c r="K67" s="1"/>
      <c r="L67" s="17">
        <v>480</v>
      </c>
    </row>
    <row r="68" spans="1:12" ht="12.75">
      <c r="A68" s="31" t="s">
        <v>69</v>
      </c>
      <c r="B68" s="4">
        <v>37933</v>
      </c>
      <c r="D68" s="1">
        <f t="shared" si="1"/>
        <v>-167</v>
      </c>
      <c r="E68" s="8"/>
      <c r="F68" s="17"/>
      <c r="G68" s="19"/>
      <c r="H68" s="17"/>
      <c r="I68" s="8"/>
      <c r="J68" s="17"/>
      <c r="K68" s="1"/>
      <c r="L68" s="17">
        <f>159+8</f>
        <v>167</v>
      </c>
    </row>
    <row r="69" spans="1:12" ht="12.75">
      <c r="A69" s="31" t="s">
        <v>70</v>
      </c>
      <c r="B69" s="4">
        <v>37933</v>
      </c>
      <c r="D69" s="1">
        <f t="shared" si="1"/>
        <v>-180</v>
      </c>
      <c r="E69" s="8"/>
      <c r="F69" s="17"/>
      <c r="G69" s="19"/>
      <c r="H69" s="17"/>
      <c r="I69" s="8"/>
      <c r="J69" s="17"/>
      <c r="K69" s="1"/>
      <c r="L69" s="17">
        <v>180</v>
      </c>
    </row>
    <row r="70" spans="1:12" ht="12.75">
      <c r="A70" s="31" t="s">
        <v>71</v>
      </c>
      <c r="B70" s="4">
        <v>37933</v>
      </c>
      <c r="D70" s="1">
        <f t="shared" si="1"/>
        <v>-125</v>
      </c>
      <c r="E70" s="8"/>
      <c r="F70" s="17"/>
      <c r="G70" s="19"/>
      <c r="H70" s="17"/>
      <c r="I70" s="8"/>
      <c r="J70" s="17"/>
      <c r="K70" s="1"/>
      <c r="L70" s="17">
        <v>125</v>
      </c>
    </row>
    <row r="71" spans="1:12" ht="12.75">
      <c r="A71" s="31" t="s">
        <v>73</v>
      </c>
      <c r="B71" s="4">
        <v>37933</v>
      </c>
      <c r="D71" s="1">
        <f t="shared" si="1"/>
        <v>160</v>
      </c>
      <c r="E71" s="8"/>
      <c r="F71" s="17"/>
      <c r="G71" s="19"/>
      <c r="H71" s="17"/>
      <c r="I71" s="8"/>
      <c r="J71" s="17"/>
      <c r="K71" s="1">
        <v>160</v>
      </c>
      <c r="L71" s="17"/>
    </row>
    <row r="72" spans="1:12" ht="12.75">
      <c r="A72" s="31" t="s">
        <v>75</v>
      </c>
      <c r="B72" s="4">
        <v>37934</v>
      </c>
      <c r="D72" s="1">
        <f t="shared" si="1"/>
        <v>630</v>
      </c>
      <c r="E72" s="8"/>
      <c r="F72" s="17"/>
      <c r="G72" s="19">
        <f>21*50</f>
        <v>1050</v>
      </c>
      <c r="H72" s="17">
        <f>20*21</f>
        <v>420</v>
      </c>
      <c r="I72" s="8"/>
      <c r="J72" s="17"/>
      <c r="K72" s="1"/>
      <c r="L72" s="17"/>
    </row>
    <row r="73" spans="1:12" ht="12.75">
      <c r="A73" s="31" t="s">
        <v>76</v>
      </c>
      <c r="B73" s="4">
        <v>37934</v>
      </c>
      <c r="D73" s="1">
        <f t="shared" si="1"/>
        <v>-300</v>
      </c>
      <c r="E73" s="8"/>
      <c r="F73" s="17"/>
      <c r="G73" s="19"/>
      <c r="H73" s="17">
        <v>300</v>
      </c>
      <c r="I73" s="8"/>
      <c r="J73" s="17"/>
      <c r="K73" s="1"/>
      <c r="L73" s="17"/>
    </row>
    <row r="74" spans="1:12" ht="12.75">
      <c r="A74" s="31" t="s">
        <v>78</v>
      </c>
      <c r="B74" s="4">
        <v>37942</v>
      </c>
      <c r="D74" s="1">
        <f t="shared" si="1"/>
        <v>240</v>
      </c>
      <c r="E74" s="8">
        <v>240</v>
      </c>
      <c r="F74" s="17"/>
      <c r="G74" s="19"/>
      <c r="H74" s="17"/>
      <c r="I74" s="8"/>
      <c r="J74" s="17"/>
      <c r="K74" s="1"/>
      <c r="L74" s="17"/>
    </row>
    <row r="75" spans="1:12" ht="12.75">
      <c r="A75" s="31" t="s">
        <v>80</v>
      </c>
      <c r="B75" s="4">
        <v>37949</v>
      </c>
      <c r="D75" s="1">
        <f t="shared" si="1"/>
        <v>200</v>
      </c>
      <c r="E75" s="8">
        <v>200</v>
      </c>
      <c r="F75" s="17"/>
      <c r="G75" s="19"/>
      <c r="H75" s="17"/>
      <c r="I75" s="8"/>
      <c r="J75" s="17"/>
      <c r="K75" s="1"/>
      <c r="L75" s="17"/>
    </row>
    <row r="76" spans="1:12" ht="12.75">
      <c r="A76" s="31" t="s">
        <v>14</v>
      </c>
      <c r="D76" s="1">
        <f t="shared" si="1"/>
        <v>-388</v>
      </c>
      <c r="E76" s="8"/>
      <c r="F76" s="17">
        <v>388</v>
      </c>
      <c r="G76" s="19"/>
      <c r="H76" s="17"/>
      <c r="I76" s="8"/>
      <c r="J76" s="17"/>
      <c r="K76" s="1"/>
      <c r="L76" s="17"/>
    </row>
    <row r="77" spans="1:12" ht="12.75">
      <c r="A77" s="31" t="s">
        <v>81</v>
      </c>
      <c r="B77" s="4">
        <v>37956</v>
      </c>
      <c r="D77" s="1">
        <f t="shared" si="1"/>
        <v>160</v>
      </c>
      <c r="E77" s="8">
        <v>160</v>
      </c>
      <c r="F77" s="17"/>
      <c r="G77" s="19"/>
      <c r="H77" s="17"/>
      <c r="I77" s="8"/>
      <c r="J77" s="17"/>
      <c r="K77" s="1"/>
      <c r="L77" s="17"/>
    </row>
    <row r="78" spans="1:12" ht="12.75">
      <c r="A78" s="31" t="s">
        <v>82</v>
      </c>
      <c r="B78" s="4">
        <v>37963</v>
      </c>
      <c r="D78" s="1">
        <f t="shared" si="1"/>
        <v>140</v>
      </c>
      <c r="E78" s="8">
        <v>140</v>
      </c>
      <c r="F78" s="17"/>
      <c r="G78" s="19"/>
      <c r="H78" s="17"/>
      <c r="I78" s="8"/>
      <c r="J78" s="17"/>
      <c r="K78" s="1"/>
      <c r="L78" s="17"/>
    </row>
    <row r="79" spans="1:12" ht="12.75">
      <c r="A79" s="31" t="s">
        <v>83</v>
      </c>
      <c r="B79" s="4">
        <v>37968</v>
      </c>
      <c r="D79" s="1">
        <f t="shared" si="0"/>
        <v>-395</v>
      </c>
      <c r="E79" s="8"/>
      <c r="F79" s="17">
        <v>220</v>
      </c>
      <c r="G79" s="19">
        <v>550</v>
      </c>
      <c r="H79" s="17">
        <v>220</v>
      </c>
      <c r="I79" s="8"/>
      <c r="J79" s="17">
        <v>505</v>
      </c>
      <c r="K79" s="1"/>
      <c r="L79" s="17"/>
    </row>
    <row r="80" spans="1:12" ht="12.75">
      <c r="A80" s="31" t="s">
        <v>38</v>
      </c>
      <c r="B80" s="4">
        <v>37970</v>
      </c>
      <c r="D80" s="1">
        <f>+E80-F80+G80-H80+I80-J80+K80-L80</f>
        <v>220</v>
      </c>
      <c r="E80" s="8">
        <v>220</v>
      </c>
      <c r="F80" s="17"/>
      <c r="G80" s="19"/>
      <c r="H80" s="17"/>
      <c r="I80" s="8"/>
      <c r="J80" s="17"/>
      <c r="K80" s="1"/>
      <c r="L80" s="17"/>
    </row>
    <row r="81" spans="1:12" ht="12.75">
      <c r="A81" s="31" t="s">
        <v>84</v>
      </c>
      <c r="B81" s="4">
        <v>37974</v>
      </c>
      <c r="D81" s="1">
        <f>+E81-F81+G81-H81+I81-J81+K81-L81</f>
        <v>-380</v>
      </c>
      <c r="E81" s="8"/>
      <c r="F81" s="17">
        <v>380</v>
      </c>
      <c r="G81" s="19"/>
      <c r="H81" s="17"/>
      <c r="I81" s="8"/>
      <c r="J81" s="17"/>
      <c r="K81" s="1"/>
      <c r="L81" s="17"/>
    </row>
    <row r="82" spans="1:12" ht="12.75">
      <c r="A82" s="31" t="s">
        <v>85</v>
      </c>
      <c r="B82" s="4">
        <v>37977</v>
      </c>
      <c r="D82" s="1">
        <f>+E82-F82+G82-H82+I82-J82+K82-L82</f>
        <v>180</v>
      </c>
      <c r="E82" s="8">
        <v>180</v>
      </c>
      <c r="F82" s="17"/>
      <c r="G82" s="19"/>
      <c r="H82" s="17"/>
      <c r="I82" s="8"/>
      <c r="J82" s="17"/>
      <c r="K82" s="1"/>
      <c r="L82" s="17"/>
    </row>
    <row r="83" spans="1:12" ht="12.75">
      <c r="A83" s="32"/>
      <c r="D83" s="1">
        <f>+E83-F83+G83-H83+I83-J83+K83-L83</f>
        <v>0</v>
      </c>
      <c r="E83" s="8"/>
      <c r="F83" s="17"/>
      <c r="G83" s="19"/>
      <c r="H83" s="17"/>
      <c r="I83" s="8"/>
      <c r="J83" s="17"/>
      <c r="K83" s="1"/>
      <c r="L83" s="17"/>
    </row>
    <row r="84" spans="4:12" ht="13.5" thickBot="1">
      <c r="D84" s="1">
        <f t="shared" si="0"/>
        <v>0</v>
      </c>
      <c r="E84" s="8"/>
      <c r="F84" s="17"/>
      <c r="G84" s="19"/>
      <c r="H84" s="17"/>
      <c r="I84" s="8"/>
      <c r="J84" s="17"/>
      <c r="K84" s="1"/>
      <c r="L84" s="17"/>
    </row>
    <row r="85" spans="1:12" ht="13.5" thickBot="1">
      <c r="A85" t="s">
        <v>9</v>
      </c>
      <c r="D85" s="9">
        <f aca="true" t="shared" si="2" ref="D85:L85">SUM(D3:D84)</f>
        <v>340</v>
      </c>
      <c r="E85" s="5">
        <f t="shared" si="2"/>
        <v>6460</v>
      </c>
      <c r="F85" s="10">
        <f t="shared" si="2"/>
        <v>5237</v>
      </c>
      <c r="G85" s="11">
        <f t="shared" si="2"/>
        <v>6200</v>
      </c>
      <c r="H85" s="11">
        <f t="shared" si="2"/>
        <v>3440</v>
      </c>
      <c r="I85" s="12">
        <f t="shared" si="2"/>
        <v>320</v>
      </c>
      <c r="J85" s="12">
        <f t="shared" si="2"/>
        <v>2537.5</v>
      </c>
      <c r="K85" s="13">
        <f t="shared" si="2"/>
        <v>3510</v>
      </c>
      <c r="L85" s="21">
        <f t="shared" si="2"/>
        <v>4957</v>
      </c>
    </row>
    <row r="87" spans="1:13" ht="12.75">
      <c r="A87" s="37" t="s">
        <v>77</v>
      </c>
      <c r="B87" s="37"/>
      <c r="C87" s="37"/>
      <c r="D87" s="37"/>
      <c r="E87" s="37">
        <f>+E85-F85</f>
        <v>1223</v>
      </c>
      <c r="F87" s="37"/>
      <c r="G87" s="37">
        <f>+G85-H85</f>
        <v>2760</v>
      </c>
      <c r="H87" s="37"/>
      <c r="I87" s="37">
        <f>+I85-J85</f>
        <v>-2217.5</v>
      </c>
      <c r="J87" s="37"/>
      <c r="K87" s="37">
        <f>+K85-L85</f>
        <v>-1447</v>
      </c>
      <c r="L87" s="37"/>
      <c r="M87">
        <f>SUM(E87:K87)</f>
        <v>318.5</v>
      </c>
    </row>
    <row r="90" ht="12.75">
      <c r="A90" t="s">
        <v>86</v>
      </c>
    </row>
    <row r="91" ht="12.75">
      <c r="A91" s="29" t="s">
        <v>44</v>
      </c>
    </row>
    <row r="92" ht="12.75">
      <c r="A92" s="29" t="s">
        <v>45</v>
      </c>
    </row>
    <row r="93" ht="12.75">
      <c r="A93" s="29" t="s">
        <v>61</v>
      </c>
    </row>
    <row r="94" ht="12.75">
      <c r="A94" s="29" t="s">
        <v>72</v>
      </c>
    </row>
  </sheetData>
  <mergeCells count="3">
    <mergeCell ref="G1:H1"/>
    <mergeCell ref="I1:J1"/>
    <mergeCell ref="K1:L1"/>
  </mergeCells>
  <printOptions/>
  <pageMargins left="0.75" right="0.75" top="1" bottom="1" header="0.5" footer="0.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Axis-Shield ASA, R&amp;D Bodø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Arne K. Nordhei</dc:creator>
  <cp:keywords/>
  <dc:description/>
  <cp:lastModifiedBy>AKN</cp:lastModifiedBy>
  <dcterms:created xsi:type="dcterms:W3CDTF">2001-01-18T10:42:23Z</dcterms:created>
  <dcterms:modified xsi:type="dcterms:W3CDTF">2004-03-28T19:05:52Z</dcterms:modified>
  <cp:category/>
  <cp:version/>
  <cp:contentType/>
  <cp:contentStatus/>
</cp:coreProperties>
</file>